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mbrenko\Downloads\"/>
    </mc:Choice>
  </mc:AlternateContent>
  <xr:revisionPtr revIDLastSave="0" documentId="13_ncr:1_{5E697519-A57D-4C98-BB63-32313536A0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4" i="1" l="1"/>
  <c r="D112" i="1"/>
  <c r="D102" i="1"/>
  <c r="D110" i="1"/>
  <c r="D107" i="1"/>
  <c r="D92" i="1"/>
  <c r="D90" i="1"/>
  <c r="D48" i="1"/>
  <c r="D46" i="1"/>
  <c r="D94" i="1"/>
  <c r="D97" i="1"/>
  <c r="D76" i="1"/>
  <c r="D73" i="1"/>
  <c r="D88" i="1"/>
  <c r="D84" i="1"/>
  <c r="D35" i="1"/>
  <c r="D37" i="1"/>
  <c r="D18" i="1"/>
  <c r="D19" i="1" s="1"/>
  <c r="D14" i="1"/>
  <c r="D15" i="1" s="1"/>
  <c r="D24" i="1"/>
  <c r="D25" i="1" s="1"/>
  <c r="D32" i="1"/>
  <c r="D33" i="1" s="1"/>
  <c r="D16" i="1"/>
  <c r="D17" i="1" s="1"/>
  <c r="D22" i="1"/>
  <c r="D23" i="1" s="1"/>
  <c r="D31" i="1"/>
  <c r="D29" i="1"/>
  <c r="D27" i="1"/>
  <c r="D59" i="1"/>
  <c r="D44" i="1"/>
  <c r="D99" i="1"/>
  <c r="D61" i="1"/>
  <c r="D55" i="1"/>
  <c r="D21" i="1"/>
  <c r="D40" i="1"/>
  <c r="D50" i="1"/>
  <c r="D13" i="1" l="1"/>
</calcChain>
</file>

<file path=xl/sharedStrings.xml><?xml version="1.0" encoding="utf-8"?>
<sst xmlns="http://schemas.openxmlformats.org/spreadsheetml/2006/main" count="299" uniqueCount="109">
  <si>
    <t>CENTAR ZA PRUŽANJE USLUGA U ZAJEDNICI PULA-POLA</t>
  </si>
  <si>
    <t>PULA Boškovićev uspon 6</t>
  </si>
  <si>
    <t>2390001-1100020020</t>
  </si>
  <si>
    <t>Informacija o trošenju sredstava za mjesec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</si>
  <si>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</si>
  <si>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</si>
  <si>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</si>
  <si>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</si>
  <si>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</si>
  <si>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</si>
  <si>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HPB Hrv. poštanska banka </t>
  </si>
  <si>
    <t>Bankarske usluge i usluge platnog prometa</t>
  </si>
  <si>
    <t>Naknade građanima i kućanstvima u novcu</t>
  </si>
  <si>
    <t>Službena putovanja</t>
  </si>
  <si>
    <t>Materijal i sirovine</t>
  </si>
  <si>
    <t>LJEKARNE PRIMA PHARME</t>
  </si>
  <si>
    <t>Naknade građanima i kućanstvima u naravi</t>
  </si>
  <si>
    <t>ZAGREB</t>
  </si>
  <si>
    <t>PULA</t>
  </si>
  <si>
    <t>UKUPNO LJEKARNE PRIMA PHARME:</t>
  </si>
  <si>
    <t>UKUPNO HPB HRV.POŠTANSKA BANKA</t>
  </si>
  <si>
    <t>AUTOTRANS D.D.</t>
  </si>
  <si>
    <t>19819724166</t>
  </si>
  <si>
    <t>RIJEKA</t>
  </si>
  <si>
    <t>Naknade za rad predstavničkih i izvršnih tijela, povjerenstava i slično</t>
  </si>
  <si>
    <t>BRIONI D.O.O.</t>
  </si>
  <si>
    <t>78706979190</t>
  </si>
  <si>
    <t>UKUPNO BRIONI D.O.O.</t>
  </si>
  <si>
    <t>Stručno usavršavanje zaposlenika</t>
  </si>
  <si>
    <t>NARODNE NOVINE D.D.</t>
  </si>
  <si>
    <t>UKUPNO NARODNE NOVINE D.D.</t>
  </si>
  <si>
    <t>64546066176</t>
  </si>
  <si>
    <t>Usluge promidžbe i informiranja</t>
  </si>
  <si>
    <t>LIDL HRVATSKA D.O.O. K.D.</t>
  </si>
  <si>
    <t>UKUPNO LIDL HRVATSKA D.O.O. K.D.</t>
  </si>
  <si>
    <t>VELIKA GORICA</t>
  </si>
  <si>
    <t>66089976432</t>
  </si>
  <si>
    <t>KAUFLAND HRVATSKA K.D.</t>
  </si>
  <si>
    <t>47432874968</t>
  </si>
  <si>
    <t>UKUPNO KAUFLAND HRVATSKA K.D.</t>
  </si>
  <si>
    <t>STUDENAC D.O.O.</t>
  </si>
  <si>
    <t>OMIŠ</t>
  </si>
  <si>
    <t>02023029348</t>
  </si>
  <si>
    <t>UKUPNO STUDENAC D.O.O.</t>
  </si>
  <si>
    <t>Uredski materijal i ostali materijalni rashodi</t>
  </si>
  <si>
    <t>EUROSPIN HRVATSKA D.O.O.</t>
  </si>
  <si>
    <t>UKUPNO EUROSPIN HRVATSKA D.O.O.</t>
  </si>
  <si>
    <t>62357811032</t>
  </si>
  <si>
    <t>SPORTSKI CENTAR TIVOLI D.O.O., PIZZERIA "TIVOLI"</t>
  </si>
  <si>
    <t>UKUPNO SPORTSKI CENTAR TIVOLI D.O.O., PIZZERIA "TIVOLI"</t>
  </si>
  <si>
    <t>57860723164</t>
  </si>
  <si>
    <t>RAZLIKA ZA TOPLI OBROK</t>
  </si>
  <si>
    <t>u periodu od 01/05/2025 do 31/05/2025</t>
  </si>
  <si>
    <t>Datum:  16.06.2025</t>
  </si>
  <si>
    <t>UKUPNO 05/2025:</t>
  </si>
  <si>
    <t xml:space="preserve">ANN CHRISTINE CROATIA   </t>
  </si>
  <si>
    <t xml:space="preserve">UKUPNO ANN CHRISTINE CROATIA   </t>
  </si>
  <si>
    <t xml:space="preserve">C&amp;A moda trgovina d.o.o. </t>
  </si>
  <si>
    <t xml:space="preserve">UKUPNO C&amp;A moda trgovina d.o.o. </t>
  </si>
  <si>
    <t xml:space="preserve">DEICHMAN D.O.O. </t>
  </si>
  <si>
    <t xml:space="preserve">UKUPNO DEICHMAN D.O.O. </t>
  </si>
  <si>
    <t xml:space="preserve">HEP ELEKTRA D.O.O. </t>
  </si>
  <si>
    <t xml:space="preserve">UKUPNO HEP ELEKTRA D.O.O. </t>
  </si>
  <si>
    <t>05744108333</t>
  </si>
  <si>
    <t xml:space="preserve">HERVIS SPORT D.O.O. </t>
  </si>
  <si>
    <t xml:space="preserve">UKUPNO HERVIS SPORT D.O.O. </t>
  </si>
  <si>
    <t xml:space="preserve">INTERSPORT H d.o.o. </t>
  </si>
  <si>
    <t xml:space="preserve">UKUPNO INTERSPORT H d.o.o. </t>
  </si>
  <si>
    <t xml:space="preserve">JYSK d.o.o.  ZAGREB  </t>
  </si>
  <si>
    <t xml:space="preserve">UKUPNO JYSK d.o.o.  ZAGREB  </t>
  </si>
  <si>
    <t>64729046835</t>
  </si>
  <si>
    <t>PSIHOLOŠKI CENTAR CARPE DIEM J.D.O.O.</t>
  </si>
  <si>
    <t>UKUPNO PSIHOLOŠKI CENTAR CARPE DIEM J.D.O.O.</t>
  </si>
  <si>
    <t>25812817191</t>
  </si>
  <si>
    <t>USTANOVA ZA OBRAZOVANJE ODRASLIH LIBER</t>
  </si>
  <si>
    <t>UKUPNO USTANOVA ZA OBRAZOVANJE ODRASLIH LIBER</t>
  </si>
  <si>
    <t>65081399326</t>
  </si>
  <si>
    <t>Energija</t>
  </si>
  <si>
    <t>6045,15 žr</t>
  </si>
  <si>
    <t>BEST IN PARKING D.O.O.</t>
  </si>
  <si>
    <t>UKUPNO BEST IN PARKING D.O.O.</t>
  </si>
  <si>
    <t>13111840409</t>
  </si>
  <si>
    <t>Naknade troškova osobama izvan radnog odnosa</t>
  </si>
  <si>
    <t>UKUPNO BRIONI d.o.o.</t>
  </si>
  <si>
    <t>PULAPROMET D.O.O.</t>
  </si>
  <si>
    <t>96328250067</t>
  </si>
  <si>
    <t>UKUPNO PULAPROMET D.O.O.</t>
  </si>
  <si>
    <t>KRAŠ D.D.</t>
  </si>
  <si>
    <t>94989605030</t>
  </si>
  <si>
    <t>UKUPNO KRAŠ D.D.</t>
  </si>
  <si>
    <t>PLODINE D.D.</t>
  </si>
  <si>
    <t>92510683607</t>
  </si>
  <si>
    <t>UKUPNO PLODINE D.D.</t>
  </si>
  <si>
    <t>GRGA D.O.O.</t>
  </si>
  <si>
    <t>77720745397</t>
  </si>
  <si>
    <t>UKUPNO GRGA D.O.O.</t>
  </si>
  <si>
    <t>KONZUM PLUS D.O.O.</t>
  </si>
  <si>
    <t>62226620908</t>
  </si>
  <si>
    <t>UKUPNO KONZUM PLUS D.O.O.</t>
  </si>
  <si>
    <t>GLOBALNA HRANA D.O.O.</t>
  </si>
  <si>
    <t>97492131626</t>
  </si>
  <si>
    <t>UKUPNO GLOBALNA HRANA D.O.O.</t>
  </si>
  <si>
    <t>DM-DROGERIE MARKT D.O.O.</t>
  </si>
  <si>
    <t>94124811986</t>
  </si>
  <si>
    <t>UKUPNO DM-DROGERIE MARKT D.O.O.</t>
  </si>
  <si>
    <t>SPAR HRVATSKA D.O.O.</t>
  </si>
  <si>
    <t>46108893754</t>
  </si>
  <si>
    <t>UKUPNO SPAR HRVATSKA D.O.O.</t>
  </si>
  <si>
    <t>Intelektualne i osobne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</si>
</sst>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6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0" fillId="2" borderId="0" xfId="0" applyFill="1"/>
    <xf numFmtId="0" fontId="5" fillId="2" borderId="0" xfId="0" applyFont="1" applyFill="1"/>
    <xf numFmtId="4" fontId="5" fillId="2" borderId="0" xfId="0" applyNumberFormat="1" applyFont="1" applyFill="1" applyAlignment="1">
      <alignment horizontal="right"/>
    </xf>
    <xf numFmtId="4" fontId="0" fillId="0" borderId="0" xfId="0" applyNumberFormat="1"/>
    <xf numFmtId="0" fontId="14" fillId="2" borderId="0" xfId="0" applyFont="1" applyFill="1"/>
    <xf numFmtId="2" fontId="0" fillId="0" borderId="0" xfId="0" applyNumberFormat="1"/>
    <xf numFmtId="0" fontId="5" fillId="2" borderId="0" xfId="0" quotePrefix="1" applyFont="1" applyFill="1" applyAlignment="1">
      <alignment horizontal="right"/>
    </xf>
    <xf numFmtId="0" fontId="12" fillId="0" borderId="1" xfId="0" applyFont="1" applyBorder="1"/>
    <xf numFmtId="0" fontId="1" fillId="0" borderId="1" xfId="0" quotePrefix="1" applyFont="1" applyBorder="1" applyAlignment="1">
      <alignment horizontal="left"/>
    </xf>
    <xf numFmtId="0" fontId="1" fillId="0" borderId="1" xfId="0" quotePrefix="1" applyFont="1" applyBorder="1" applyAlignment="1">
      <alignment horizontal="center"/>
    </xf>
    <xf numFmtId="2" fontId="12" fillId="0" borderId="1" xfId="0" applyNumberFormat="1" applyFont="1" applyBorder="1"/>
    <xf numFmtId="0" fontId="12" fillId="0" borderId="1" xfId="0" applyFont="1" applyBorder="1" applyAlignment="1">
      <alignment horizontal="right"/>
    </xf>
    <xf numFmtId="0" fontId="1" fillId="0" borderId="1" xfId="0" quotePrefix="1" applyFont="1" applyBorder="1"/>
    <xf numFmtId="0" fontId="13" fillId="0" borderId="1" xfId="0" applyFont="1" applyBorder="1"/>
    <xf numFmtId="0" fontId="12" fillId="0" borderId="1" xfId="0" applyFont="1" applyBorder="1" applyAlignment="1">
      <alignment horizontal="center"/>
    </xf>
    <xf numFmtId="2" fontId="13" fillId="0" borderId="1" xfId="0" applyNumberFormat="1" applyFont="1" applyBorder="1"/>
    <xf numFmtId="0" fontId="7" fillId="0" borderId="1" xfId="0" applyFont="1" applyBorder="1" applyAlignment="1">
      <alignment horizontal="left" vertical="center" wrapText="1"/>
    </xf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5" fillId="0" borderId="1" xfId="0" quotePrefix="1" applyFont="1" applyBorder="1" applyAlignment="1">
      <alignment wrapText="1"/>
    </xf>
    <xf numFmtId="4" fontId="5" fillId="0" borderId="1" xfId="0" applyNumberFormat="1" applyFont="1" applyBorder="1"/>
    <xf numFmtId="0" fontId="1" fillId="0" borderId="1" xfId="0" quotePrefix="1" applyFont="1" applyBorder="1" applyAlignment="1">
      <alignment wrapText="1"/>
    </xf>
    <xf numFmtId="49" fontId="0" fillId="0" borderId="1" xfId="0" applyNumberFormat="1" applyBorder="1"/>
    <xf numFmtId="4" fontId="9" fillId="0" borderId="1" xfId="0" applyNumberFormat="1" applyFont="1" applyBorder="1"/>
    <xf numFmtId="0" fontId="5" fillId="0" borderId="1" xfId="0" quotePrefix="1" applyFont="1" applyBorder="1" applyAlignment="1">
      <alignment horizontal="right"/>
    </xf>
    <xf numFmtId="0" fontId="6" fillId="0" borderId="1" xfId="1" applyFont="1" applyBorder="1" applyAlignment="1">
      <alignment horizontal="left" vertical="center" wrapText="1"/>
    </xf>
    <xf numFmtId="0" fontId="10" fillId="0" borderId="1" xfId="0" quotePrefix="1" applyFont="1" applyBorder="1"/>
    <xf numFmtId="49" fontId="10" fillId="0" borderId="1" xfId="0" quotePrefix="1" applyNumberFormat="1" applyFont="1" applyBorder="1"/>
    <xf numFmtId="0" fontId="10" fillId="0" borderId="1" xfId="0" quotePrefix="1" applyFont="1" applyBorder="1" applyAlignment="1">
      <alignment horizontal="center"/>
    </xf>
    <xf numFmtId="0" fontId="8" fillId="0" borderId="1" xfId="0" quotePrefix="1" applyFont="1" applyBorder="1"/>
    <xf numFmtId="49" fontId="8" fillId="0" borderId="1" xfId="0" quotePrefix="1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4" fontId="8" fillId="0" borderId="1" xfId="0" applyNumberFormat="1" applyFont="1" applyBorder="1"/>
    <xf numFmtId="0" fontId="7" fillId="0" borderId="1" xfId="1" applyFont="1" applyBorder="1" applyAlignment="1">
      <alignment horizontal="left" vertical="center" wrapText="1"/>
    </xf>
    <xf numFmtId="0" fontId="9" fillId="0" borderId="1" xfId="0" quotePrefix="1" applyFont="1" applyBorder="1"/>
    <xf numFmtId="0" fontId="8" fillId="0" borderId="1" xfId="0" quotePrefix="1" applyFont="1" applyBorder="1" applyAlignment="1">
      <alignment horizontal="right"/>
    </xf>
    <xf numFmtId="49" fontId="1" fillId="0" borderId="1" xfId="0" quotePrefix="1" applyNumberFormat="1" applyFont="1" applyBorder="1" applyAlignment="1">
      <alignment horizontal="center"/>
    </xf>
    <xf numFmtId="4" fontId="15" fillId="0" borderId="1" xfId="0" applyNumberFormat="1" applyFont="1" applyBorder="1"/>
    <xf numFmtId="0" fontId="5" fillId="0" borderId="1" xfId="0" quotePrefix="1" applyFont="1" applyBorder="1"/>
    <xf numFmtId="0" fontId="12" fillId="0" borderId="1" xfId="0" quotePrefix="1" applyFont="1" applyBorder="1" applyAlignment="1">
      <alignment wrapText="1"/>
    </xf>
    <xf numFmtId="49" fontId="1" fillId="0" borderId="1" xfId="0" quotePrefix="1" applyNumberFormat="1" applyFont="1" applyBorder="1" applyAlignment="1">
      <alignment horizontal="left"/>
    </xf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0" fillId="0" borderId="0" xfId="0" applyFill="1"/>
  </cellXfs>
  <cellStyles count="8">
    <cellStyle name="Normalno" xfId="0" builtinId="0"/>
    <cellStyle name="Normalno 2" xfId="4" xr:uid="{FF6DD95D-E0E9-4453-BB9B-23E426A81239}"/>
    <cellStyle name="Normalno 3" xfId="5" xr:uid="{080E2E96-D554-4D50-95A7-43DFBDC87562}"/>
    <cellStyle name="Normalno 4" xfId="2" xr:uid="{A2753623-F7E1-40DE-841D-C70D8C72128E}"/>
    <cellStyle name="Normalno 4 2" xfId="6" xr:uid="{20073D67-786C-4693-8651-F889BC8EB34F}"/>
    <cellStyle name="Normalno 5" xfId="7" xr:uid="{DDCB8EC1-AD40-4DBB-8806-C667BFFBB967}"/>
    <cellStyle name="Obično_List1" xfId="3" xr:uid="{1C31292E-33A0-4FE7-B515-168B0CAC4878}"/>
    <cellStyle name="Obično_List4" xfId="1" xr:uid="{C1483A66-BDED-4722-A062-C68E7F37F8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0"/>
  <sheetViews>
    <sheetView tabSelected="1" topLeftCell="A100" workbookViewId="0">
      <selection activeCell="K30" sqref="K30"/>
    </sheetView>
  </sheetViews>
  <sheetFormatPr defaultRowHeight="15" x14ac:dyDescent="0.25"/>
  <cols>
    <col min="1" max="1" width="43.140625" customWidth="1"/>
    <col min="2" max="2" width="18.7109375" customWidth="1"/>
    <col min="3" max="3" width="26.5703125" customWidth="1"/>
    <col min="4" max="4" width="33" customWidth="1"/>
    <col min="5" max="5" width="20.7109375" customWidth="1"/>
    <col min="6" max="6" width="41" customWidth="1"/>
  </cols>
  <sheetData>
    <row r="1" spans="1:25" x14ac:dyDescent="0.25">
      <c r="A1" s="48" t="s">
        <v>53</v>
      </c>
      <c r="B1" s="49"/>
      <c r="C1" s="49"/>
      <c r="D1" s="49"/>
      <c r="E1" s="49"/>
      <c r="F1" s="49"/>
    </row>
    <row r="2" spans="1:25" x14ac:dyDescent="0.25">
      <c r="A2" s="50" t="s">
        <v>0</v>
      </c>
      <c r="B2" s="46"/>
      <c r="C2" s="46"/>
      <c r="D2" s="46"/>
      <c r="E2" s="46"/>
      <c r="F2" s="46"/>
    </row>
    <row r="3" spans="1:25" x14ac:dyDescent="0.25">
      <c r="A3" s="50" t="s">
        <v>1</v>
      </c>
      <c r="B3" s="46"/>
      <c r="C3" s="46"/>
      <c r="D3" s="46"/>
      <c r="E3" s="46"/>
      <c r="F3" s="46"/>
    </row>
    <row r="4" spans="1:25" x14ac:dyDescent="0.25">
      <c r="A4" s="50" t="s">
        <v>2</v>
      </c>
      <c r="B4" s="46"/>
      <c r="C4" s="46"/>
      <c r="D4" s="46"/>
      <c r="E4" s="46"/>
      <c r="F4" s="46"/>
    </row>
    <row r="5" spans="1:25" ht="18" x14ac:dyDescent="0.25">
      <c r="A5" s="51" t="s">
        <v>3</v>
      </c>
      <c r="B5" s="47"/>
      <c r="C5" s="47"/>
      <c r="D5" s="47"/>
      <c r="E5" s="47"/>
      <c r="F5" s="47"/>
    </row>
    <row r="7" spans="1:25" x14ac:dyDescent="0.25">
      <c r="A7" s="52" t="s">
        <v>52</v>
      </c>
      <c r="B7" s="47"/>
      <c r="C7" s="47"/>
      <c r="D7" s="47"/>
      <c r="E7" s="47"/>
      <c r="F7" s="47"/>
    </row>
    <row r="8" spans="1:25" ht="15.75" x14ac:dyDescent="0.25">
      <c r="A8" s="45"/>
      <c r="B8" s="46"/>
      <c r="C8" s="46"/>
      <c r="D8" s="46"/>
      <c r="E8" s="46"/>
      <c r="F8" s="47"/>
      <c r="G8" s="1"/>
    </row>
    <row r="10" spans="1:25" x14ac:dyDescent="0.25">
      <c r="A10" s="3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3" t="s">
        <v>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11" t="s">
        <v>10</v>
      </c>
      <c r="B12" s="12">
        <v>87939104217</v>
      </c>
      <c r="C12" s="13" t="s">
        <v>17</v>
      </c>
      <c r="D12" s="14">
        <v>35.89</v>
      </c>
      <c r="E12" s="15">
        <v>3431</v>
      </c>
      <c r="F12" s="16" t="s">
        <v>11</v>
      </c>
    </row>
    <row r="13" spans="1:25" x14ac:dyDescent="0.25">
      <c r="A13" s="17" t="s">
        <v>20</v>
      </c>
      <c r="B13" s="11"/>
      <c r="C13" s="18"/>
      <c r="D13" s="19">
        <f>D12</f>
        <v>35.89</v>
      </c>
      <c r="E13" s="15"/>
      <c r="F13" s="20"/>
      <c r="H13" s="9"/>
    </row>
    <row r="14" spans="1:25" x14ac:dyDescent="0.25">
      <c r="A14" s="16" t="s">
        <v>55</v>
      </c>
      <c r="B14" s="44" t="s">
        <v>63</v>
      </c>
      <c r="C14" s="13" t="s">
        <v>17</v>
      </c>
      <c r="D14" s="21">
        <f>635.4+134.87+431.58</f>
        <v>1201.8499999999999</v>
      </c>
      <c r="E14" s="22">
        <v>3222</v>
      </c>
      <c r="F14" s="16" t="s">
        <v>14</v>
      </c>
      <c r="G14" s="9"/>
    </row>
    <row r="15" spans="1:25" x14ac:dyDescent="0.25">
      <c r="A15" s="23" t="s">
        <v>56</v>
      </c>
      <c r="B15" s="16"/>
      <c r="C15" s="13"/>
      <c r="D15" s="24">
        <f>SUM(D14:D14)</f>
        <v>1201.8499999999999</v>
      </c>
      <c r="E15" s="22"/>
      <c r="F15" s="16"/>
      <c r="G15" s="9"/>
    </row>
    <row r="16" spans="1:25" x14ac:dyDescent="0.25">
      <c r="A16" s="16" t="s">
        <v>57</v>
      </c>
      <c r="B16" s="12">
        <v>43848778319</v>
      </c>
      <c r="C16" s="13" t="s">
        <v>17</v>
      </c>
      <c r="D16" s="21">
        <f>89.97</f>
        <v>89.97</v>
      </c>
      <c r="E16" s="22">
        <v>3222</v>
      </c>
      <c r="F16" s="16" t="s">
        <v>14</v>
      </c>
      <c r="G16" s="9"/>
    </row>
    <row r="17" spans="1:7" x14ac:dyDescent="0.25">
      <c r="A17" s="23" t="s">
        <v>58</v>
      </c>
      <c r="B17" s="26"/>
      <c r="C17" s="13"/>
      <c r="D17" s="24">
        <f>D16</f>
        <v>89.97</v>
      </c>
      <c r="E17" s="22"/>
      <c r="F17" s="16"/>
      <c r="G17" s="9"/>
    </row>
    <row r="18" spans="1:7" x14ac:dyDescent="0.25">
      <c r="A18" s="16" t="s">
        <v>59</v>
      </c>
      <c r="B18" s="12">
        <v>60959154399</v>
      </c>
      <c r="C18" s="13" t="s">
        <v>17</v>
      </c>
      <c r="D18" s="21">
        <f>201.93+49.99</f>
        <v>251.92000000000002</v>
      </c>
      <c r="E18" s="22">
        <v>3222</v>
      </c>
      <c r="F18" s="16" t="s">
        <v>14</v>
      </c>
      <c r="G18" s="9"/>
    </row>
    <row r="19" spans="1:7" x14ac:dyDescent="0.25">
      <c r="A19" s="23" t="s">
        <v>60</v>
      </c>
      <c r="B19" s="26"/>
      <c r="C19" s="13"/>
      <c r="D19" s="24">
        <f>D18</f>
        <v>251.92000000000002</v>
      </c>
      <c r="E19" s="22"/>
      <c r="F19" s="16"/>
      <c r="G19" s="9"/>
    </row>
    <row r="20" spans="1:7" x14ac:dyDescent="0.25">
      <c r="A20" s="25" t="s">
        <v>29</v>
      </c>
      <c r="B20" s="16" t="s">
        <v>31</v>
      </c>
      <c r="C20" s="13" t="s">
        <v>17</v>
      </c>
      <c r="D20" s="21">
        <v>550</v>
      </c>
      <c r="E20" s="22">
        <v>3233</v>
      </c>
      <c r="F20" s="16" t="s">
        <v>32</v>
      </c>
      <c r="G20" s="9"/>
    </row>
    <row r="21" spans="1:7" x14ac:dyDescent="0.25">
      <c r="A21" s="23" t="s">
        <v>30</v>
      </c>
      <c r="B21" s="26"/>
      <c r="C21" s="13"/>
      <c r="D21" s="24">
        <f>D20</f>
        <v>550</v>
      </c>
      <c r="E21" s="22"/>
      <c r="F21" s="16"/>
      <c r="G21" s="9"/>
    </row>
    <row r="22" spans="1:7" x14ac:dyDescent="0.25">
      <c r="A22" s="25" t="s">
        <v>61</v>
      </c>
      <c r="B22" s="12">
        <v>43965974818</v>
      </c>
      <c r="C22" s="13" t="s">
        <v>17</v>
      </c>
      <c r="D22" s="21">
        <f>49.35+75.18</f>
        <v>124.53</v>
      </c>
      <c r="E22" s="22">
        <v>3223</v>
      </c>
      <c r="F22" s="16" t="s">
        <v>77</v>
      </c>
      <c r="G22" s="9"/>
    </row>
    <row r="23" spans="1:7" x14ac:dyDescent="0.25">
      <c r="A23" s="23" t="s">
        <v>62</v>
      </c>
      <c r="B23" s="16"/>
      <c r="C23" s="13"/>
      <c r="D23" s="24">
        <f>D22</f>
        <v>124.53</v>
      </c>
      <c r="E23" s="22"/>
      <c r="F23" s="16"/>
      <c r="G23" s="9"/>
    </row>
    <row r="24" spans="1:7" x14ac:dyDescent="0.25">
      <c r="A24" s="25" t="s">
        <v>66</v>
      </c>
      <c r="B24" s="12">
        <v>87301734795</v>
      </c>
      <c r="C24" s="13" t="s">
        <v>17</v>
      </c>
      <c r="D24" s="21">
        <f>43.97+291.92</f>
        <v>335.89</v>
      </c>
      <c r="E24" s="22">
        <v>3222</v>
      </c>
      <c r="F24" s="16" t="s">
        <v>14</v>
      </c>
      <c r="G24" s="9"/>
    </row>
    <row r="25" spans="1:7" x14ac:dyDescent="0.25">
      <c r="A25" s="23" t="s">
        <v>67</v>
      </c>
      <c r="B25" s="26"/>
      <c r="C25" s="13"/>
      <c r="D25" s="24">
        <f>D24</f>
        <v>335.89</v>
      </c>
      <c r="E25" s="22"/>
      <c r="F25" s="16"/>
      <c r="G25" s="9"/>
    </row>
    <row r="26" spans="1:7" x14ac:dyDescent="0.25">
      <c r="A26" s="25" t="s">
        <v>68</v>
      </c>
      <c r="B26" s="12" t="s">
        <v>70</v>
      </c>
      <c r="C26" s="13" t="s">
        <v>17</v>
      </c>
      <c r="D26" s="21">
        <v>60</v>
      </c>
      <c r="E26" s="22">
        <v>3221</v>
      </c>
      <c r="F26" s="16" t="s">
        <v>44</v>
      </c>
      <c r="G26" s="9"/>
    </row>
    <row r="27" spans="1:7" x14ac:dyDescent="0.25">
      <c r="A27" s="23" t="s">
        <v>69</v>
      </c>
      <c r="B27" s="26"/>
      <c r="C27" s="13"/>
      <c r="D27" s="24">
        <f>D26</f>
        <v>60</v>
      </c>
      <c r="E27" s="22"/>
      <c r="F27" s="16"/>
      <c r="G27" s="9"/>
    </row>
    <row r="28" spans="1:7" x14ac:dyDescent="0.25">
      <c r="A28" s="25" t="s">
        <v>71</v>
      </c>
      <c r="B28" s="12" t="s">
        <v>73</v>
      </c>
      <c r="C28" s="13" t="s">
        <v>17</v>
      </c>
      <c r="D28" s="21">
        <v>90</v>
      </c>
      <c r="E28" s="22">
        <v>3213</v>
      </c>
      <c r="F28" s="16" t="s">
        <v>28</v>
      </c>
      <c r="G28" s="9"/>
    </row>
    <row r="29" spans="1:7" ht="26.25" x14ac:dyDescent="0.25">
      <c r="A29" s="23" t="s">
        <v>72</v>
      </c>
      <c r="B29" s="26"/>
      <c r="C29" s="13"/>
      <c r="D29" s="24">
        <f>D28</f>
        <v>90</v>
      </c>
      <c r="E29" s="22"/>
      <c r="F29" s="16"/>
      <c r="G29" s="9"/>
    </row>
    <row r="30" spans="1:7" ht="27.75" customHeight="1" x14ac:dyDescent="0.25">
      <c r="A30" s="25" t="s">
        <v>74</v>
      </c>
      <c r="B30" s="12" t="s">
        <v>76</v>
      </c>
      <c r="C30" s="13" t="s">
        <v>18</v>
      </c>
      <c r="D30" s="21">
        <v>220</v>
      </c>
      <c r="E30" s="22">
        <v>3213</v>
      </c>
      <c r="F30" s="16" t="s">
        <v>28</v>
      </c>
      <c r="G30" s="9"/>
    </row>
    <row r="31" spans="1:7" ht="26.25" x14ac:dyDescent="0.25">
      <c r="A31" s="23" t="s">
        <v>75</v>
      </c>
      <c r="B31" s="26"/>
      <c r="C31" s="13"/>
      <c r="D31" s="24">
        <f>D30</f>
        <v>220</v>
      </c>
      <c r="E31" s="22"/>
      <c r="F31" s="16"/>
      <c r="G31" s="9"/>
    </row>
    <row r="32" spans="1:7" x14ac:dyDescent="0.25">
      <c r="A32" s="25" t="s">
        <v>64</v>
      </c>
      <c r="B32" s="12">
        <v>38757744993</v>
      </c>
      <c r="C32" s="13" t="s">
        <v>17</v>
      </c>
      <c r="D32" s="21">
        <f>281.88</f>
        <v>281.88</v>
      </c>
      <c r="E32" s="22">
        <v>3222</v>
      </c>
      <c r="F32" s="16" t="s">
        <v>14</v>
      </c>
      <c r="G32" s="9"/>
    </row>
    <row r="33" spans="1:7" x14ac:dyDescent="0.25">
      <c r="A33" s="23" t="s">
        <v>65</v>
      </c>
      <c r="B33" s="26"/>
      <c r="C33" s="13"/>
      <c r="D33" s="24">
        <f>D32</f>
        <v>281.88</v>
      </c>
      <c r="E33" s="22"/>
      <c r="F33" s="16"/>
      <c r="G33" s="9"/>
    </row>
    <row r="34" spans="1:7" x14ac:dyDescent="0.25">
      <c r="A34" s="23"/>
      <c r="B34" s="26"/>
      <c r="C34" s="13"/>
      <c r="D34" s="24">
        <v>1209.57</v>
      </c>
      <c r="E34" s="28">
        <v>3237</v>
      </c>
      <c r="F34" s="29" t="s">
        <v>108</v>
      </c>
      <c r="G34" s="9"/>
    </row>
    <row r="35" spans="1:7" ht="25.5" x14ac:dyDescent="0.25">
      <c r="A35" s="23"/>
      <c r="B35" s="26"/>
      <c r="C35" s="13"/>
      <c r="D35" s="27">
        <f>440.44+220.21</f>
        <v>660.65</v>
      </c>
      <c r="E35" s="28">
        <v>3291</v>
      </c>
      <c r="F35" s="29" t="s">
        <v>24</v>
      </c>
    </row>
    <row r="36" spans="1:7" x14ac:dyDescent="0.25">
      <c r="A36" s="30"/>
      <c r="B36" s="31"/>
      <c r="C36" s="32"/>
      <c r="D36" s="27">
        <v>1125</v>
      </c>
      <c r="E36" s="28">
        <v>3721</v>
      </c>
      <c r="F36" s="29" t="s">
        <v>12</v>
      </c>
      <c r="G36" s="53"/>
    </row>
    <row r="37" spans="1:7" x14ac:dyDescent="0.25">
      <c r="A37" s="30"/>
      <c r="B37" s="31"/>
      <c r="C37" s="32"/>
      <c r="D37" s="27">
        <f>465+120+275.4+72.6</f>
        <v>933</v>
      </c>
      <c r="E37" s="28">
        <v>3211</v>
      </c>
      <c r="F37" s="29" t="s">
        <v>13</v>
      </c>
      <c r="G37" s="53"/>
    </row>
    <row r="38" spans="1:7" x14ac:dyDescent="0.25">
      <c r="A38" s="30"/>
      <c r="B38" s="31"/>
      <c r="C38" s="32"/>
      <c r="D38" s="27">
        <v>443</v>
      </c>
      <c r="E38" s="28">
        <v>3722</v>
      </c>
      <c r="F38" s="29" t="s">
        <v>16</v>
      </c>
      <c r="G38" s="53"/>
    </row>
    <row r="39" spans="1:7" x14ac:dyDescent="0.25">
      <c r="A39" s="33" t="s">
        <v>79</v>
      </c>
      <c r="B39" s="34" t="s">
        <v>81</v>
      </c>
      <c r="C39" s="35" t="s">
        <v>17</v>
      </c>
      <c r="D39" s="36">
        <v>4.4000000000000004</v>
      </c>
      <c r="E39" s="22">
        <v>3211</v>
      </c>
      <c r="F39" s="37" t="s">
        <v>13</v>
      </c>
      <c r="G39" s="53"/>
    </row>
    <row r="40" spans="1:7" x14ac:dyDescent="0.25">
      <c r="A40" s="38" t="s">
        <v>80</v>
      </c>
      <c r="B40" s="31"/>
      <c r="C40" s="32"/>
      <c r="D40" s="27">
        <f>SUM(D39:D39)</f>
        <v>4.4000000000000004</v>
      </c>
      <c r="E40" s="28"/>
      <c r="F40" s="29"/>
      <c r="G40" s="53"/>
    </row>
    <row r="41" spans="1:7" x14ac:dyDescent="0.25">
      <c r="A41" s="33" t="s">
        <v>15</v>
      </c>
      <c r="B41" s="34">
        <v>28285339387</v>
      </c>
      <c r="C41" s="35" t="s">
        <v>18</v>
      </c>
      <c r="D41" s="36">
        <v>7.35</v>
      </c>
      <c r="E41" s="22">
        <v>3222</v>
      </c>
      <c r="F41" s="37" t="s">
        <v>14</v>
      </c>
      <c r="G41" s="53"/>
    </row>
    <row r="42" spans="1:7" x14ac:dyDescent="0.25">
      <c r="A42" s="33" t="s">
        <v>15</v>
      </c>
      <c r="B42" s="34">
        <v>28285339387</v>
      </c>
      <c r="C42" s="35" t="s">
        <v>18</v>
      </c>
      <c r="D42" s="36">
        <v>3.51</v>
      </c>
      <c r="E42" s="22">
        <v>3222</v>
      </c>
      <c r="F42" s="37" t="s">
        <v>14</v>
      </c>
      <c r="G42" s="53"/>
    </row>
    <row r="43" spans="1:7" x14ac:dyDescent="0.25">
      <c r="A43" s="33" t="s">
        <v>15</v>
      </c>
      <c r="B43" s="34">
        <v>28285339387</v>
      </c>
      <c r="C43" s="35" t="s">
        <v>18</v>
      </c>
      <c r="D43" s="36">
        <v>1</v>
      </c>
      <c r="E43" s="22">
        <v>3222</v>
      </c>
      <c r="F43" s="37" t="s">
        <v>14</v>
      </c>
      <c r="G43" s="53"/>
    </row>
    <row r="44" spans="1:7" x14ac:dyDescent="0.25">
      <c r="A44" s="38" t="s">
        <v>19</v>
      </c>
      <c r="B44" s="34"/>
      <c r="C44" s="35"/>
      <c r="D44" s="27">
        <f>SUM(D41:D43)</f>
        <v>11.86</v>
      </c>
      <c r="E44" s="22"/>
      <c r="F44" s="37"/>
      <c r="G44" s="53"/>
    </row>
    <row r="45" spans="1:7" x14ac:dyDescent="0.25">
      <c r="A45" s="33" t="s">
        <v>90</v>
      </c>
      <c r="B45" s="34" t="s">
        <v>91</v>
      </c>
      <c r="C45" s="35" t="s">
        <v>23</v>
      </c>
      <c r="D45" s="36">
        <v>21.9</v>
      </c>
      <c r="E45" s="22">
        <v>3222</v>
      </c>
      <c r="F45" s="37" t="s">
        <v>14</v>
      </c>
      <c r="G45" s="53"/>
    </row>
    <row r="46" spans="1:7" x14ac:dyDescent="0.25">
      <c r="A46" s="38" t="s">
        <v>92</v>
      </c>
      <c r="B46" s="34"/>
      <c r="C46" s="35"/>
      <c r="D46" s="27">
        <f>SUM(D45:D45)</f>
        <v>21.9</v>
      </c>
      <c r="E46" s="22"/>
      <c r="F46" s="37"/>
      <c r="G46" s="53"/>
    </row>
    <row r="47" spans="1:7" x14ac:dyDescent="0.25">
      <c r="A47" s="33" t="s">
        <v>93</v>
      </c>
      <c r="B47" s="34" t="s">
        <v>94</v>
      </c>
      <c r="C47" s="35" t="s">
        <v>18</v>
      </c>
      <c r="D47" s="36">
        <v>4.76</v>
      </c>
      <c r="E47" s="22">
        <v>3222</v>
      </c>
      <c r="F47" s="37" t="s">
        <v>14</v>
      </c>
      <c r="G47" s="53"/>
    </row>
    <row r="48" spans="1:7" x14ac:dyDescent="0.25">
      <c r="A48" s="38" t="s">
        <v>95</v>
      </c>
      <c r="B48" s="34"/>
      <c r="C48" s="35"/>
      <c r="D48" s="27">
        <f>SUM(D47:D47)</f>
        <v>4.76</v>
      </c>
      <c r="E48" s="22"/>
      <c r="F48" s="37"/>
      <c r="G48" s="53"/>
    </row>
    <row r="49" spans="1:7" x14ac:dyDescent="0.25">
      <c r="A49" s="33" t="s">
        <v>25</v>
      </c>
      <c r="B49" s="34" t="s">
        <v>26</v>
      </c>
      <c r="C49" s="35" t="s">
        <v>18</v>
      </c>
      <c r="D49" s="36">
        <v>76.599999999999994</v>
      </c>
      <c r="E49" s="22">
        <v>3241</v>
      </c>
      <c r="F49" s="37" t="s">
        <v>82</v>
      </c>
      <c r="G49" s="53"/>
    </row>
    <row r="50" spans="1:7" x14ac:dyDescent="0.25">
      <c r="A50" s="38" t="s">
        <v>83</v>
      </c>
      <c r="B50" s="34"/>
      <c r="C50" s="35"/>
      <c r="D50" s="27">
        <f>SUM(D49:D49)</f>
        <v>76.599999999999994</v>
      </c>
      <c r="E50" s="22"/>
      <c r="F50" s="37"/>
      <c r="G50" s="53"/>
    </row>
    <row r="51" spans="1:7" x14ac:dyDescent="0.25">
      <c r="A51" s="33" t="s">
        <v>84</v>
      </c>
      <c r="B51" s="34" t="s">
        <v>85</v>
      </c>
      <c r="C51" s="35" t="s">
        <v>18</v>
      </c>
      <c r="D51" s="36">
        <v>4.7</v>
      </c>
      <c r="E51" s="39">
        <v>3722</v>
      </c>
      <c r="F51" s="37" t="s">
        <v>16</v>
      </c>
      <c r="G51" s="53"/>
    </row>
    <row r="52" spans="1:7" hidden="1" x14ac:dyDescent="0.25">
      <c r="A52" s="33" t="s">
        <v>21</v>
      </c>
      <c r="B52" s="34" t="s">
        <v>22</v>
      </c>
      <c r="C52" s="35" t="s">
        <v>23</v>
      </c>
      <c r="D52" s="36"/>
      <c r="E52" s="39">
        <v>3722</v>
      </c>
      <c r="F52" s="37" t="s">
        <v>16</v>
      </c>
      <c r="G52" s="53"/>
    </row>
    <row r="53" spans="1:7" hidden="1" x14ac:dyDescent="0.25">
      <c r="A53" s="33" t="s">
        <v>21</v>
      </c>
      <c r="B53" s="34" t="s">
        <v>22</v>
      </c>
      <c r="C53" s="35" t="s">
        <v>23</v>
      </c>
      <c r="D53" s="36"/>
      <c r="E53" s="39">
        <v>3722</v>
      </c>
      <c r="F53" s="37" t="s">
        <v>16</v>
      </c>
      <c r="G53" s="53"/>
    </row>
    <row r="54" spans="1:7" hidden="1" x14ac:dyDescent="0.25">
      <c r="A54" s="33" t="s">
        <v>21</v>
      </c>
      <c r="B54" s="34" t="s">
        <v>22</v>
      </c>
      <c r="C54" s="35" t="s">
        <v>23</v>
      </c>
      <c r="D54" s="36"/>
      <c r="E54" s="39">
        <v>3722</v>
      </c>
      <c r="F54" s="37" t="s">
        <v>16</v>
      </c>
      <c r="G54" s="53"/>
    </row>
    <row r="55" spans="1:7" x14ac:dyDescent="0.25">
      <c r="A55" s="38" t="s">
        <v>86</v>
      </c>
      <c r="B55" s="34"/>
      <c r="C55" s="35"/>
      <c r="D55" s="27">
        <f>SUM(D51:D54)</f>
        <v>4.7</v>
      </c>
      <c r="E55" s="39"/>
      <c r="F55" s="37"/>
      <c r="G55" s="53"/>
    </row>
    <row r="56" spans="1:7" x14ac:dyDescent="0.25">
      <c r="A56" s="33" t="s">
        <v>25</v>
      </c>
      <c r="B56" s="34" t="s">
        <v>26</v>
      </c>
      <c r="C56" s="35" t="s">
        <v>18</v>
      </c>
      <c r="D56" s="36">
        <v>44.2</v>
      </c>
      <c r="E56" s="39">
        <v>3722</v>
      </c>
      <c r="F56" s="37" t="s">
        <v>16</v>
      </c>
      <c r="G56" s="53"/>
    </row>
    <row r="57" spans="1:7" x14ac:dyDescent="0.25">
      <c r="A57" s="33" t="s">
        <v>25</v>
      </c>
      <c r="B57" s="34" t="s">
        <v>26</v>
      </c>
      <c r="C57" s="35" t="s">
        <v>18</v>
      </c>
      <c r="D57" s="36">
        <v>47.3</v>
      </c>
      <c r="E57" s="39">
        <v>3722</v>
      </c>
      <c r="F57" s="37" t="s">
        <v>16</v>
      </c>
      <c r="G57" s="53"/>
    </row>
    <row r="58" spans="1:7" x14ac:dyDescent="0.25">
      <c r="A58" s="33" t="s">
        <v>25</v>
      </c>
      <c r="B58" s="34" t="s">
        <v>26</v>
      </c>
      <c r="C58" s="35" t="s">
        <v>18</v>
      </c>
      <c r="D58" s="36">
        <v>40.9</v>
      </c>
      <c r="E58" s="39">
        <v>3722</v>
      </c>
      <c r="F58" s="37" t="s">
        <v>16</v>
      </c>
      <c r="G58" s="53"/>
    </row>
    <row r="59" spans="1:7" x14ac:dyDescent="0.25">
      <c r="A59" s="38" t="s">
        <v>27</v>
      </c>
      <c r="B59" s="34"/>
      <c r="C59" s="35"/>
      <c r="D59" s="27">
        <f>D56+D57+D58</f>
        <v>132.4</v>
      </c>
      <c r="E59" s="39"/>
      <c r="F59" s="37"/>
      <c r="G59" s="53"/>
    </row>
    <row r="60" spans="1:7" x14ac:dyDescent="0.25">
      <c r="A60" s="33" t="s">
        <v>87</v>
      </c>
      <c r="B60" s="34" t="s">
        <v>88</v>
      </c>
      <c r="C60" s="35" t="s">
        <v>17</v>
      </c>
      <c r="D60" s="36">
        <v>32.56</v>
      </c>
      <c r="E60" s="39">
        <v>3222</v>
      </c>
      <c r="F60" s="37" t="s">
        <v>14</v>
      </c>
      <c r="G60" s="53"/>
    </row>
    <row r="61" spans="1:7" x14ac:dyDescent="0.25">
      <c r="A61" s="38" t="s">
        <v>89</v>
      </c>
      <c r="B61" s="34"/>
      <c r="C61" s="35"/>
      <c r="D61" s="27">
        <f>D60</f>
        <v>32.56</v>
      </c>
      <c r="E61" s="39"/>
      <c r="F61" s="37"/>
      <c r="G61" s="53"/>
    </row>
    <row r="62" spans="1:7" x14ac:dyDescent="0.25">
      <c r="A62" s="16" t="s">
        <v>40</v>
      </c>
      <c r="B62" s="40" t="s">
        <v>42</v>
      </c>
      <c r="C62" s="13" t="s">
        <v>41</v>
      </c>
      <c r="D62" s="41">
        <v>5.92</v>
      </c>
      <c r="E62" s="22">
        <v>3222</v>
      </c>
      <c r="F62" s="37" t="s">
        <v>14</v>
      </c>
      <c r="G62" s="53"/>
    </row>
    <row r="63" spans="1:7" x14ac:dyDescent="0.25">
      <c r="A63" s="16" t="s">
        <v>40</v>
      </c>
      <c r="B63" s="40" t="s">
        <v>42</v>
      </c>
      <c r="C63" s="13" t="s">
        <v>41</v>
      </c>
      <c r="D63" s="41">
        <v>3.49</v>
      </c>
      <c r="E63" s="22">
        <v>3222</v>
      </c>
      <c r="F63" s="37" t="s">
        <v>14</v>
      </c>
      <c r="G63" s="53"/>
    </row>
    <row r="64" spans="1:7" x14ac:dyDescent="0.25">
      <c r="A64" s="16" t="s">
        <v>40</v>
      </c>
      <c r="B64" s="40" t="s">
        <v>42</v>
      </c>
      <c r="C64" s="13" t="s">
        <v>41</v>
      </c>
      <c r="D64" s="41">
        <v>2.92</v>
      </c>
      <c r="E64" s="22">
        <v>3222</v>
      </c>
      <c r="F64" s="37" t="s">
        <v>14</v>
      </c>
      <c r="G64" s="53"/>
    </row>
    <row r="65" spans="1:7" x14ac:dyDescent="0.25">
      <c r="A65" s="16" t="s">
        <v>40</v>
      </c>
      <c r="B65" s="40" t="s">
        <v>42</v>
      </c>
      <c r="C65" s="13" t="s">
        <v>41</v>
      </c>
      <c r="D65" s="41">
        <v>6.7</v>
      </c>
      <c r="E65" s="22">
        <v>3222</v>
      </c>
      <c r="F65" s="37" t="s">
        <v>14</v>
      </c>
      <c r="G65" s="53"/>
    </row>
    <row r="66" spans="1:7" x14ac:dyDescent="0.25">
      <c r="A66" s="16" t="s">
        <v>40</v>
      </c>
      <c r="B66" s="40" t="s">
        <v>42</v>
      </c>
      <c r="C66" s="13" t="s">
        <v>41</v>
      </c>
      <c r="D66" s="41">
        <v>5.49</v>
      </c>
      <c r="E66" s="22">
        <v>3222</v>
      </c>
      <c r="F66" s="37" t="s">
        <v>14</v>
      </c>
      <c r="G66" s="53"/>
    </row>
    <row r="67" spans="1:7" x14ac:dyDescent="0.25">
      <c r="A67" s="16" t="s">
        <v>40</v>
      </c>
      <c r="B67" s="40" t="s">
        <v>42</v>
      </c>
      <c r="C67" s="13" t="s">
        <v>41</v>
      </c>
      <c r="D67" s="41">
        <v>6.86</v>
      </c>
      <c r="E67" s="22">
        <v>3222</v>
      </c>
      <c r="F67" s="37" t="s">
        <v>14</v>
      </c>
      <c r="G67" s="53"/>
    </row>
    <row r="68" spans="1:7" x14ac:dyDescent="0.25">
      <c r="A68" s="16" t="s">
        <v>40</v>
      </c>
      <c r="B68" s="40" t="s">
        <v>42</v>
      </c>
      <c r="C68" s="13" t="s">
        <v>41</v>
      </c>
      <c r="D68" s="41">
        <v>5.34</v>
      </c>
      <c r="E68" s="22">
        <v>3222</v>
      </c>
      <c r="F68" s="37" t="s">
        <v>14</v>
      </c>
      <c r="G68" s="53"/>
    </row>
    <row r="69" spans="1:7" x14ac:dyDescent="0.25">
      <c r="A69" s="16" t="s">
        <v>40</v>
      </c>
      <c r="B69" s="40" t="s">
        <v>42</v>
      </c>
      <c r="C69" s="13" t="s">
        <v>41</v>
      </c>
      <c r="D69" s="41">
        <v>2.35</v>
      </c>
      <c r="E69" s="22">
        <v>3222</v>
      </c>
      <c r="F69" s="37" t="s">
        <v>14</v>
      </c>
      <c r="G69" s="53"/>
    </row>
    <row r="70" spans="1:7" x14ac:dyDescent="0.25">
      <c r="A70" s="16" t="s">
        <v>40</v>
      </c>
      <c r="B70" s="40" t="s">
        <v>42</v>
      </c>
      <c r="C70" s="13" t="s">
        <v>41</v>
      </c>
      <c r="D70" s="41">
        <v>2.33</v>
      </c>
      <c r="E70" s="22">
        <v>3222</v>
      </c>
      <c r="F70" s="37" t="s">
        <v>14</v>
      </c>
      <c r="G70" s="53"/>
    </row>
    <row r="71" spans="1:7" x14ac:dyDescent="0.25">
      <c r="A71" s="16" t="s">
        <v>40</v>
      </c>
      <c r="B71" s="40" t="s">
        <v>42</v>
      </c>
      <c r="C71" s="13" t="s">
        <v>41</v>
      </c>
      <c r="D71" s="41">
        <v>5.59</v>
      </c>
      <c r="E71" s="22">
        <v>3222</v>
      </c>
      <c r="F71" s="37" t="s">
        <v>14</v>
      </c>
      <c r="G71" s="53"/>
    </row>
    <row r="72" spans="1:7" x14ac:dyDescent="0.25">
      <c r="A72" s="16" t="s">
        <v>40</v>
      </c>
      <c r="B72" s="40" t="s">
        <v>42</v>
      </c>
      <c r="C72" s="13" t="s">
        <v>41</v>
      </c>
      <c r="D72" s="41">
        <v>12.13</v>
      </c>
      <c r="E72" s="22">
        <v>3222</v>
      </c>
      <c r="F72" s="37" t="s">
        <v>14</v>
      </c>
      <c r="G72" s="53"/>
    </row>
    <row r="73" spans="1:7" x14ac:dyDescent="0.25">
      <c r="A73" s="42" t="s">
        <v>43</v>
      </c>
      <c r="B73" s="40"/>
      <c r="C73" s="13"/>
      <c r="D73" s="27">
        <f>SUM(D62:D72)</f>
        <v>59.12</v>
      </c>
      <c r="E73" s="22"/>
      <c r="F73" s="29"/>
      <c r="G73" s="53"/>
    </row>
    <row r="74" spans="1:7" x14ac:dyDescent="0.25">
      <c r="A74" s="16" t="s">
        <v>40</v>
      </c>
      <c r="B74" s="40" t="s">
        <v>42</v>
      </c>
      <c r="C74" s="13" t="s">
        <v>41</v>
      </c>
      <c r="D74" s="36">
        <v>1.58</v>
      </c>
      <c r="E74" s="22">
        <v>3221</v>
      </c>
      <c r="F74" s="37" t="s">
        <v>44</v>
      </c>
      <c r="G74" s="53"/>
    </row>
    <row r="75" spans="1:7" x14ac:dyDescent="0.25">
      <c r="A75" s="16" t="s">
        <v>40</v>
      </c>
      <c r="B75" s="40" t="s">
        <v>42</v>
      </c>
      <c r="C75" s="13" t="s">
        <v>41</v>
      </c>
      <c r="D75" s="36">
        <v>2.99</v>
      </c>
      <c r="E75" s="22">
        <v>3221</v>
      </c>
      <c r="F75" s="37" t="s">
        <v>44</v>
      </c>
      <c r="G75" s="53"/>
    </row>
    <row r="76" spans="1:7" x14ac:dyDescent="0.25">
      <c r="A76" s="42" t="s">
        <v>43</v>
      </c>
      <c r="B76" s="40"/>
      <c r="C76" s="13"/>
      <c r="D76" s="27">
        <f>SUM(D74:D75)</f>
        <v>4.57</v>
      </c>
      <c r="E76" s="22"/>
      <c r="F76" s="29"/>
      <c r="G76" s="53"/>
    </row>
    <row r="77" spans="1:7" x14ac:dyDescent="0.25">
      <c r="A77" s="16" t="s">
        <v>33</v>
      </c>
      <c r="B77" s="40" t="s">
        <v>36</v>
      </c>
      <c r="C77" s="13" t="s">
        <v>35</v>
      </c>
      <c r="D77" s="36">
        <v>8.2899999999999991</v>
      </c>
      <c r="E77" s="22">
        <v>3222</v>
      </c>
      <c r="F77" s="37" t="s">
        <v>14</v>
      </c>
      <c r="G77" s="53"/>
    </row>
    <row r="78" spans="1:7" x14ac:dyDescent="0.25">
      <c r="A78" s="16" t="s">
        <v>33</v>
      </c>
      <c r="B78" s="40" t="s">
        <v>36</v>
      </c>
      <c r="C78" s="13" t="s">
        <v>35</v>
      </c>
      <c r="D78" s="36">
        <v>22.48</v>
      </c>
      <c r="E78" s="22">
        <v>3222</v>
      </c>
      <c r="F78" s="37" t="s">
        <v>14</v>
      </c>
      <c r="G78" s="53"/>
    </row>
    <row r="79" spans="1:7" x14ac:dyDescent="0.25">
      <c r="A79" s="16" t="s">
        <v>33</v>
      </c>
      <c r="B79" s="40" t="s">
        <v>36</v>
      </c>
      <c r="C79" s="13" t="s">
        <v>35</v>
      </c>
      <c r="D79" s="36">
        <v>10.3</v>
      </c>
      <c r="E79" s="22">
        <v>3222</v>
      </c>
      <c r="F79" s="37" t="s">
        <v>14</v>
      </c>
      <c r="G79" s="53"/>
    </row>
    <row r="80" spans="1:7" x14ac:dyDescent="0.25">
      <c r="A80" s="16" t="s">
        <v>33</v>
      </c>
      <c r="B80" s="40" t="s">
        <v>36</v>
      </c>
      <c r="C80" s="13" t="s">
        <v>35</v>
      </c>
      <c r="D80" s="36">
        <v>26.34</v>
      </c>
      <c r="E80" s="22">
        <v>3222</v>
      </c>
      <c r="F80" s="37" t="s">
        <v>14</v>
      </c>
      <c r="G80" s="53"/>
    </row>
    <row r="81" spans="1:7" x14ac:dyDescent="0.25">
      <c r="A81" s="16" t="s">
        <v>33</v>
      </c>
      <c r="B81" s="40" t="s">
        <v>36</v>
      </c>
      <c r="C81" s="13" t="s">
        <v>35</v>
      </c>
      <c r="D81" s="36">
        <v>44.56</v>
      </c>
      <c r="E81" s="22">
        <v>3222</v>
      </c>
      <c r="F81" s="37" t="s">
        <v>14</v>
      </c>
      <c r="G81" s="53"/>
    </row>
    <row r="82" spans="1:7" x14ac:dyDescent="0.25">
      <c r="A82" s="16" t="s">
        <v>33</v>
      </c>
      <c r="B82" s="40" t="s">
        <v>36</v>
      </c>
      <c r="C82" s="13" t="s">
        <v>35</v>
      </c>
      <c r="D82" s="36">
        <v>65.11</v>
      </c>
      <c r="E82" s="22">
        <v>3222</v>
      </c>
      <c r="F82" s="37" t="s">
        <v>14</v>
      </c>
      <c r="G82" s="53"/>
    </row>
    <row r="83" spans="1:7" x14ac:dyDescent="0.25">
      <c r="A83" s="16" t="s">
        <v>33</v>
      </c>
      <c r="B83" s="40" t="s">
        <v>36</v>
      </c>
      <c r="C83" s="13" t="s">
        <v>35</v>
      </c>
      <c r="D83" s="36">
        <v>91.56</v>
      </c>
      <c r="E83" s="22">
        <v>3222</v>
      </c>
      <c r="F83" s="37" t="s">
        <v>14</v>
      </c>
      <c r="G83" s="53"/>
    </row>
    <row r="84" spans="1:7" x14ac:dyDescent="0.25">
      <c r="A84" s="42" t="s">
        <v>34</v>
      </c>
      <c r="B84" s="40"/>
      <c r="C84" s="13"/>
      <c r="D84" s="27">
        <f>D78+D77+D79+D80+D81+D82+D83</f>
        <v>268.64</v>
      </c>
      <c r="E84" s="22"/>
      <c r="F84" s="29"/>
      <c r="G84" s="53"/>
    </row>
    <row r="85" spans="1:7" x14ac:dyDescent="0.25">
      <c r="A85" s="16" t="s">
        <v>33</v>
      </c>
      <c r="B85" s="40" t="s">
        <v>36</v>
      </c>
      <c r="C85" s="13" t="s">
        <v>35</v>
      </c>
      <c r="D85" s="36">
        <v>2.4900000000000002</v>
      </c>
      <c r="E85" s="22">
        <v>3221</v>
      </c>
      <c r="F85" s="37" t="s">
        <v>44</v>
      </c>
      <c r="G85" s="53"/>
    </row>
    <row r="86" spans="1:7" x14ac:dyDescent="0.25">
      <c r="A86" s="16" t="s">
        <v>33</v>
      </c>
      <c r="B86" s="40" t="s">
        <v>36</v>
      </c>
      <c r="C86" s="13" t="s">
        <v>35</v>
      </c>
      <c r="D86" s="36">
        <v>8.24</v>
      </c>
      <c r="E86" s="22">
        <v>3221</v>
      </c>
      <c r="F86" s="37" t="s">
        <v>44</v>
      </c>
      <c r="G86" s="53"/>
    </row>
    <row r="87" spans="1:7" x14ac:dyDescent="0.25">
      <c r="A87" s="16" t="s">
        <v>33</v>
      </c>
      <c r="B87" s="40" t="s">
        <v>36</v>
      </c>
      <c r="C87" s="13" t="s">
        <v>35</v>
      </c>
      <c r="D87" s="36">
        <v>8.3800000000000008</v>
      </c>
      <c r="E87" s="22">
        <v>3221</v>
      </c>
      <c r="F87" s="37" t="s">
        <v>44</v>
      </c>
      <c r="G87" s="53"/>
    </row>
    <row r="88" spans="1:7" x14ac:dyDescent="0.25">
      <c r="A88" s="42" t="s">
        <v>34</v>
      </c>
      <c r="B88" s="40"/>
      <c r="C88" s="13"/>
      <c r="D88" s="27">
        <f>D86+D85+D87</f>
        <v>19.11</v>
      </c>
      <c r="E88" s="22"/>
      <c r="F88" s="29"/>
      <c r="G88" s="53"/>
    </row>
    <row r="89" spans="1:7" x14ac:dyDescent="0.25">
      <c r="A89" s="16" t="s">
        <v>96</v>
      </c>
      <c r="B89" s="40" t="s">
        <v>97</v>
      </c>
      <c r="C89" s="13" t="s">
        <v>17</v>
      </c>
      <c r="D89" s="36">
        <v>2.65</v>
      </c>
      <c r="E89" s="22">
        <v>3221</v>
      </c>
      <c r="F89" s="37" t="s">
        <v>44</v>
      </c>
      <c r="G89" s="53"/>
    </row>
    <row r="90" spans="1:7" x14ac:dyDescent="0.25">
      <c r="A90" s="42" t="s">
        <v>98</v>
      </c>
      <c r="B90" s="40"/>
      <c r="C90" s="13"/>
      <c r="D90" s="27">
        <f>D89</f>
        <v>2.65</v>
      </c>
      <c r="E90" s="22"/>
      <c r="F90" s="37"/>
      <c r="G90" s="53"/>
    </row>
    <row r="91" spans="1:7" x14ac:dyDescent="0.25">
      <c r="A91" s="16" t="s">
        <v>99</v>
      </c>
      <c r="B91" s="40" t="s">
        <v>100</v>
      </c>
      <c r="C91" s="13" t="s">
        <v>17</v>
      </c>
      <c r="D91" s="36">
        <v>10.6</v>
      </c>
      <c r="E91" s="22">
        <v>3222</v>
      </c>
      <c r="F91" s="37" t="s">
        <v>14</v>
      </c>
      <c r="G91" s="53"/>
    </row>
    <row r="92" spans="1:7" x14ac:dyDescent="0.25">
      <c r="A92" s="42" t="s">
        <v>101</v>
      </c>
      <c r="B92" s="40"/>
      <c r="C92" s="13"/>
      <c r="D92" s="27">
        <f>D91</f>
        <v>10.6</v>
      </c>
      <c r="E92" s="22"/>
      <c r="F92" s="29"/>
      <c r="G92" s="53"/>
    </row>
    <row r="93" spans="1:7" x14ac:dyDescent="0.25">
      <c r="A93" s="16" t="s">
        <v>45</v>
      </c>
      <c r="B93" s="40" t="s">
        <v>47</v>
      </c>
      <c r="C93" s="13" t="s">
        <v>23</v>
      </c>
      <c r="D93" s="36">
        <v>2.99</v>
      </c>
      <c r="E93" s="22">
        <v>3221</v>
      </c>
      <c r="F93" s="37" t="s">
        <v>44</v>
      </c>
      <c r="G93" s="53"/>
    </row>
    <row r="94" spans="1:7" x14ac:dyDescent="0.25">
      <c r="A94" s="42" t="s">
        <v>46</v>
      </c>
      <c r="B94" s="40"/>
      <c r="C94" s="13"/>
      <c r="D94" s="27">
        <f>D93</f>
        <v>2.99</v>
      </c>
      <c r="E94" s="22"/>
      <c r="F94" s="29"/>
      <c r="G94" s="53"/>
    </row>
    <row r="95" spans="1:7" x14ac:dyDescent="0.25">
      <c r="A95" s="16" t="s">
        <v>45</v>
      </c>
      <c r="B95" s="40" t="s">
        <v>47</v>
      </c>
      <c r="C95" s="13" t="s">
        <v>23</v>
      </c>
      <c r="D95" s="36">
        <v>41.02</v>
      </c>
      <c r="E95" s="22">
        <v>3222</v>
      </c>
      <c r="F95" s="37" t="s">
        <v>14</v>
      </c>
      <c r="G95" s="53"/>
    </row>
    <row r="96" spans="1:7" x14ac:dyDescent="0.25">
      <c r="A96" s="16" t="s">
        <v>45</v>
      </c>
      <c r="B96" s="40" t="s">
        <v>47</v>
      </c>
      <c r="C96" s="13" t="s">
        <v>23</v>
      </c>
      <c r="D96" s="36">
        <v>21.14</v>
      </c>
      <c r="E96" s="22">
        <v>3222</v>
      </c>
      <c r="F96" s="37" t="s">
        <v>14</v>
      </c>
      <c r="G96" s="53"/>
    </row>
    <row r="97" spans="1:7" x14ac:dyDescent="0.25">
      <c r="A97" s="42" t="s">
        <v>46</v>
      </c>
      <c r="B97" s="40"/>
      <c r="C97" s="13"/>
      <c r="D97" s="27">
        <f>D95+D96</f>
        <v>62.160000000000004</v>
      </c>
      <c r="E97" s="22"/>
      <c r="F97" s="29"/>
      <c r="G97" s="53"/>
    </row>
    <row r="98" spans="1:7" ht="26.25" x14ac:dyDescent="0.25">
      <c r="A98" s="43" t="s">
        <v>48</v>
      </c>
      <c r="B98" s="40" t="s">
        <v>50</v>
      </c>
      <c r="C98" s="13" t="s">
        <v>18</v>
      </c>
      <c r="D98" s="36">
        <v>46.8</v>
      </c>
      <c r="E98" s="22">
        <v>3222</v>
      </c>
      <c r="F98" s="37" t="s">
        <v>14</v>
      </c>
      <c r="G98" s="53"/>
    </row>
    <row r="99" spans="1:7" ht="26.25" x14ac:dyDescent="0.25">
      <c r="A99" s="23" t="s">
        <v>49</v>
      </c>
      <c r="B99" s="40"/>
      <c r="C99" s="13"/>
      <c r="D99" s="27">
        <f>D98</f>
        <v>46.8</v>
      </c>
      <c r="E99" s="22"/>
      <c r="F99" s="29"/>
      <c r="G99" s="53"/>
    </row>
    <row r="100" spans="1:7" x14ac:dyDescent="0.25">
      <c r="A100" s="16" t="s">
        <v>37</v>
      </c>
      <c r="B100" s="34" t="s">
        <v>38</v>
      </c>
      <c r="C100" s="35" t="s">
        <v>17</v>
      </c>
      <c r="D100" s="41">
        <v>30.82</v>
      </c>
      <c r="E100" s="22">
        <v>3222</v>
      </c>
      <c r="F100" s="37" t="s">
        <v>14</v>
      </c>
      <c r="G100" s="53"/>
    </row>
    <row r="101" spans="1:7" x14ac:dyDescent="0.25">
      <c r="A101" s="16" t="s">
        <v>37</v>
      </c>
      <c r="B101" s="34" t="s">
        <v>38</v>
      </c>
      <c r="C101" s="35" t="s">
        <v>17</v>
      </c>
      <c r="D101" s="41">
        <v>46.26</v>
      </c>
      <c r="E101" s="22">
        <v>3222</v>
      </c>
      <c r="F101" s="37" t="s">
        <v>14</v>
      </c>
      <c r="G101" s="53"/>
    </row>
    <row r="102" spans="1:7" x14ac:dyDescent="0.25">
      <c r="A102" s="42" t="s">
        <v>39</v>
      </c>
      <c r="B102" s="40"/>
      <c r="C102" s="13"/>
      <c r="D102" s="27">
        <f>SUM(D100:D101)</f>
        <v>77.08</v>
      </c>
      <c r="E102" s="22"/>
      <c r="F102" s="29"/>
      <c r="G102" s="53"/>
    </row>
    <row r="103" spans="1:7" x14ac:dyDescent="0.25">
      <c r="A103" s="16" t="s">
        <v>102</v>
      </c>
      <c r="B103" s="40" t="s">
        <v>103</v>
      </c>
      <c r="C103" s="13" t="s">
        <v>17</v>
      </c>
      <c r="D103" s="36">
        <v>11.91</v>
      </c>
      <c r="E103" s="22">
        <v>3221</v>
      </c>
      <c r="F103" s="37" t="s">
        <v>44</v>
      </c>
      <c r="G103" s="53"/>
    </row>
    <row r="104" spans="1:7" x14ac:dyDescent="0.25">
      <c r="A104" s="16" t="s">
        <v>102</v>
      </c>
      <c r="B104" s="40" t="s">
        <v>103</v>
      </c>
      <c r="C104" s="13" t="s">
        <v>17</v>
      </c>
      <c r="D104" s="36">
        <v>14.35</v>
      </c>
      <c r="E104" s="22">
        <v>3221</v>
      </c>
      <c r="F104" s="37" t="s">
        <v>44</v>
      </c>
      <c r="G104" s="53"/>
    </row>
    <row r="105" spans="1:7" x14ac:dyDescent="0.25">
      <c r="A105" s="16" t="s">
        <v>102</v>
      </c>
      <c r="B105" s="40" t="s">
        <v>103</v>
      </c>
      <c r="C105" s="13" t="s">
        <v>17</v>
      </c>
      <c r="D105" s="36">
        <v>9.5</v>
      </c>
      <c r="E105" s="22">
        <v>3221</v>
      </c>
      <c r="F105" s="37" t="s">
        <v>44</v>
      </c>
      <c r="G105" s="53"/>
    </row>
    <row r="106" spans="1:7" x14ac:dyDescent="0.25">
      <c r="A106" s="16" t="s">
        <v>102</v>
      </c>
      <c r="B106" s="40" t="s">
        <v>103</v>
      </c>
      <c r="C106" s="13" t="s">
        <v>17</v>
      </c>
      <c r="D106" s="36">
        <v>11.8</v>
      </c>
      <c r="E106" s="22">
        <v>3221</v>
      </c>
      <c r="F106" s="37" t="s">
        <v>44</v>
      </c>
      <c r="G106" s="53"/>
    </row>
    <row r="107" spans="1:7" x14ac:dyDescent="0.25">
      <c r="A107" s="42" t="s">
        <v>104</v>
      </c>
      <c r="B107" s="40"/>
      <c r="C107" s="13"/>
      <c r="D107" s="27">
        <f>SUM(D103:D106)</f>
        <v>47.56</v>
      </c>
      <c r="E107" s="22"/>
      <c r="F107" s="37"/>
      <c r="G107" s="53"/>
    </row>
    <row r="108" spans="1:7" x14ac:dyDescent="0.25">
      <c r="A108" s="16" t="s">
        <v>105</v>
      </c>
      <c r="B108" s="40" t="s">
        <v>106</v>
      </c>
      <c r="C108" s="13" t="s">
        <v>17</v>
      </c>
      <c r="D108" s="36">
        <v>48.89</v>
      </c>
      <c r="E108" s="22">
        <v>3222</v>
      </c>
      <c r="F108" s="37" t="s">
        <v>14</v>
      </c>
      <c r="G108" s="53"/>
    </row>
    <row r="109" spans="1:7" x14ac:dyDescent="0.25">
      <c r="A109" s="16" t="s">
        <v>105</v>
      </c>
      <c r="B109" s="40" t="s">
        <v>106</v>
      </c>
      <c r="C109" s="13" t="s">
        <v>17</v>
      </c>
      <c r="D109" s="36">
        <v>31.55</v>
      </c>
      <c r="E109" s="22">
        <v>3222</v>
      </c>
      <c r="F109" s="37" t="s">
        <v>14</v>
      </c>
      <c r="G109" s="53"/>
    </row>
    <row r="110" spans="1:7" x14ac:dyDescent="0.25">
      <c r="A110" s="42" t="s">
        <v>107</v>
      </c>
      <c r="B110" s="40"/>
      <c r="C110" s="13"/>
      <c r="D110" s="27">
        <f>SUM(D108:D109)</f>
        <v>80.44</v>
      </c>
      <c r="E110" s="22"/>
      <c r="F110" s="37"/>
      <c r="G110" s="53"/>
    </row>
    <row r="111" spans="1:7" x14ac:dyDescent="0.25">
      <c r="A111" s="16" t="s">
        <v>105</v>
      </c>
      <c r="B111" s="40" t="s">
        <v>106</v>
      </c>
      <c r="C111" s="13" t="s">
        <v>17</v>
      </c>
      <c r="D111" s="36">
        <v>8.9600000000000009</v>
      </c>
      <c r="E111" s="22">
        <v>3221</v>
      </c>
      <c r="F111" s="37" t="s">
        <v>44</v>
      </c>
      <c r="G111" s="53"/>
    </row>
    <row r="112" spans="1:7" x14ac:dyDescent="0.25">
      <c r="A112" s="42" t="s">
        <v>107</v>
      </c>
      <c r="B112" s="40"/>
      <c r="C112" s="13"/>
      <c r="D112" s="27">
        <f>D111</f>
        <v>8.9600000000000009</v>
      </c>
      <c r="E112" s="22"/>
      <c r="F112" s="29"/>
    </row>
    <row r="113" spans="1:6" x14ac:dyDescent="0.25">
      <c r="A113" s="42"/>
      <c r="B113" s="40"/>
      <c r="C113" s="13"/>
      <c r="D113" s="27"/>
      <c r="E113" s="22"/>
      <c r="F113" s="37"/>
    </row>
    <row r="114" spans="1:6" x14ac:dyDescent="0.25">
      <c r="A114" s="4"/>
      <c r="B114" s="4"/>
      <c r="C114" s="10" t="s">
        <v>54</v>
      </c>
      <c r="D114" s="6">
        <f>SUM(D13+D15+D17+D19+D21+D23+D25+D27+D29+D31+D33+D34+D35+D36+D37+D38+D40+D44+D46+D48+D50+D55+D59+D61+D73+D76+D84+D88+D90+D92+D94+D97+D99+D102+D107+D110+D112)</f>
        <v>8593.0099999999966</v>
      </c>
      <c r="E114" s="5"/>
      <c r="F114" s="8"/>
    </row>
    <row r="115" spans="1:6" x14ac:dyDescent="0.25">
      <c r="D115" s="7"/>
    </row>
    <row r="116" spans="1:6" x14ac:dyDescent="0.25">
      <c r="D116" s="7"/>
    </row>
    <row r="117" spans="1:6" x14ac:dyDescent="0.25">
      <c r="D117" t="s">
        <v>51</v>
      </c>
    </row>
    <row r="120" spans="1:6" x14ac:dyDescent="0.25">
      <c r="C120" t="s">
        <v>78</v>
      </c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Brenko</dc:creator>
  <cp:keywords/>
  <dc:description/>
  <cp:lastModifiedBy>Marina Brenko</cp:lastModifiedBy>
  <cp:revision/>
  <dcterms:created xsi:type="dcterms:W3CDTF">2024-02-15T13:45:35Z</dcterms:created>
  <dcterms:modified xsi:type="dcterms:W3CDTF">2025-06-18T12:21:32Z</dcterms:modified>
  <cp:category/>
  <cp:contentStatus/>
</cp:coreProperties>
</file>